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\проект_козацький_2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l="1"/>
  <c r="F13" i="1"/>
  <c r="F11" i="1"/>
  <c r="F16" i="1" l="1"/>
  <c r="F8" i="1" l="1"/>
  <c r="F10" i="1"/>
  <c r="F14" i="1"/>
  <c r="F15" i="1"/>
  <c r="F7" i="1"/>
  <c r="F17" i="1" l="1"/>
  <c r="F24" i="1" s="1"/>
  <c r="F20" i="1" l="1"/>
  <c r="F26" i="1"/>
  <c r="F25" i="1"/>
  <c r="F28" i="1" l="1"/>
</calcChain>
</file>

<file path=xl/sharedStrings.xml><?xml version="1.0" encoding="utf-8"?>
<sst xmlns="http://schemas.openxmlformats.org/spreadsheetml/2006/main" count="44" uniqueCount="33">
  <si>
    <t xml:space="preserve">Кошторис проекту </t>
  </si>
  <si>
    <t>«Облаштування дитячого та спортивного майданчика мікрорайону»</t>
  </si>
  <si>
    <t>Найменування</t>
  </si>
  <si>
    <t>Запропоноване автором проекту</t>
  </si>
  <si>
    <t>Пропозиція виконавчого органу</t>
  </si>
  <si>
    <t>Необхідна кількість</t>
  </si>
  <si>
    <t>Ціна за одиницю, грн.</t>
  </si>
  <si>
    <t>Вартість, грн.</t>
  </si>
  <si>
    <t>Вишукувальні роботи</t>
  </si>
  <si>
    <t>Авторський нагляд</t>
  </si>
  <si>
    <t>Технічний нагляд</t>
  </si>
  <si>
    <t>Монтаж обладнання</t>
  </si>
  <si>
    <t>Доставка обладнання</t>
  </si>
  <si>
    <t>Земляні роботи</t>
  </si>
  <si>
    <t>Виготовлення проектно-конструкторської документації</t>
  </si>
  <si>
    <t>Експартиза проекту</t>
  </si>
  <si>
    <t>Адмінистративні витрати</t>
  </si>
  <si>
    <t>Кошторисний прибуток</t>
  </si>
  <si>
    <t>Інфляція, непередбачені витрити</t>
  </si>
  <si>
    <t>Всьго</t>
  </si>
  <si>
    <t>Одиниці виміру</t>
  </si>
  <si>
    <t>шт</t>
  </si>
  <si>
    <t>Качели одинарные на металлических стойках "Гніздо Лелеки" InterAtletika ТЕ412</t>
  </si>
  <si>
    <t>Секция ограждения InterAtletika S739</t>
  </si>
  <si>
    <t>Бордюр</t>
  </si>
  <si>
    <t>Пісок на підсипку</t>
  </si>
  <si>
    <t>куб.</t>
  </si>
  <si>
    <t>Качели для парка InterAtletika Т408</t>
  </si>
  <si>
    <t>Песочный столик "Мухомор" InterAtletika ТЕ313</t>
  </si>
  <si>
    <t>Лестница - мостик InterAtletika SЕ704</t>
  </si>
  <si>
    <t>Качели одинарные со спинкой на цепях InterAtletika ТЕ406М</t>
  </si>
  <si>
    <t>Карусель Город InterAtletika TE244</t>
  </si>
  <si>
    <t>Игровой комплекс "Ручеек-2" InterAtletika ТЕ702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</si>
</sst>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topLeftCell="A4" zoomScale="90" zoomScaleNormal="90" workbookViewId="0">
      <selection activeCell="K17" sqref="K17"/>
    </sheetView>
  </sheetViews>
  <sheetFormatPr defaultRowHeight="14.4" x14ac:dyDescent="0.3"/>
  <cols>
    <col min="1" max="1" width="3.109375" customWidth="1"/>
    <col min="2" max="2" width="28.88671875" customWidth="1"/>
    <col min="3" max="4" width="11.33203125" customWidth="1"/>
    <col min="5" max="5" width="11.5546875" customWidth="1"/>
    <col min="6" max="6" width="13.5546875" customWidth="1"/>
    <col min="7" max="7" width="11.6640625" customWidth="1"/>
    <col min="8" max="8" width="10.88671875" customWidth="1"/>
    <col min="9" max="9" width="12.109375" customWidth="1"/>
    <col min="10" max="10" width="26.21875" style="15" customWidth="1"/>
    <col min="11" max="11" width="40.6640625" customWidth="1"/>
  </cols>
  <sheetData>
    <row r="2" spans="2:10" ht="18" x14ac:dyDescent="0.3">
      <c r="B2" s="18" t="s">
        <v>0</v>
      </c>
      <c r="C2" s="19"/>
      <c r="D2" s="19"/>
      <c r="E2" s="19"/>
      <c r="F2" s="19"/>
      <c r="G2" s="19"/>
      <c r="H2" s="19"/>
      <c r="I2" s="19"/>
    </row>
    <row r="3" spans="2:10" ht="18" x14ac:dyDescent="0.3">
      <c r="B3" s="18" t="s">
        <v>1</v>
      </c>
      <c r="C3" s="19"/>
      <c r="D3" s="19"/>
      <c r="E3" s="19"/>
      <c r="F3" s="19"/>
      <c r="G3" s="19"/>
      <c r="H3" s="19"/>
      <c r="I3" s="19"/>
    </row>
    <row r="4" spans="2:10" ht="15" thickBot="1" x14ac:dyDescent="0.35"/>
    <row r="5" spans="2:10" ht="16.2" thickBot="1" x14ac:dyDescent="0.35">
      <c r="B5" s="20" t="s">
        <v>2</v>
      </c>
      <c r="C5" s="20" t="s">
        <v>3</v>
      </c>
      <c r="D5" s="20"/>
      <c r="E5" s="20"/>
      <c r="F5" s="20"/>
      <c r="G5" s="20" t="s">
        <v>4</v>
      </c>
      <c r="H5" s="20"/>
      <c r="I5" s="20"/>
    </row>
    <row r="6" spans="2:10" ht="47.4" thickBot="1" x14ac:dyDescent="0.35">
      <c r="B6" s="20"/>
      <c r="C6" s="3" t="s">
        <v>5</v>
      </c>
      <c r="D6" s="10" t="s">
        <v>20</v>
      </c>
      <c r="E6" s="3" t="s">
        <v>6</v>
      </c>
      <c r="F6" s="3" t="s">
        <v>7</v>
      </c>
      <c r="G6" s="3" t="s">
        <v>5</v>
      </c>
      <c r="H6" s="3" t="s">
        <v>6</v>
      </c>
      <c r="I6" s="3" t="s">
        <v>7</v>
      </c>
    </row>
    <row r="7" spans="2:10" ht="58.2" customHeight="1" thickBot="1" x14ac:dyDescent="0.35">
      <c r="B7" s="11" t="s">
        <v>32</v>
      </c>
      <c r="C7" s="3">
        <v>1</v>
      </c>
      <c r="D7" s="10" t="s">
        <v>21</v>
      </c>
      <c r="E7" s="1">
        <v>110800</v>
      </c>
      <c r="F7" s="4">
        <f>E7*C7</f>
        <v>110800</v>
      </c>
      <c r="G7" s="3"/>
      <c r="H7" s="3"/>
      <c r="I7" s="3"/>
      <c r="J7" s="16"/>
    </row>
    <row r="8" spans="2:10" ht="63" thickBot="1" x14ac:dyDescent="0.35">
      <c r="B8" s="2" t="s">
        <v>22</v>
      </c>
      <c r="C8" s="2">
        <v>1</v>
      </c>
      <c r="D8" s="13" t="s">
        <v>21</v>
      </c>
      <c r="E8" s="1">
        <v>28000</v>
      </c>
      <c r="F8" s="4">
        <f t="shared" ref="F8:F16" si="0">E8*C8</f>
        <v>28000</v>
      </c>
      <c r="G8" s="3"/>
      <c r="H8" s="3"/>
      <c r="I8" s="3"/>
      <c r="J8" s="16"/>
    </row>
    <row r="9" spans="2:10" ht="47.4" thickBot="1" x14ac:dyDescent="0.35">
      <c r="B9" s="9" t="s">
        <v>30</v>
      </c>
      <c r="C9" s="2">
        <v>1</v>
      </c>
      <c r="D9" s="13" t="s">
        <v>21</v>
      </c>
      <c r="E9" s="1">
        <v>12700</v>
      </c>
      <c r="F9" s="4">
        <f t="shared" si="0"/>
        <v>12700</v>
      </c>
      <c r="G9" s="3"/>
      <c r="H9" s="3"/>
      <c r="I9" s="3"/>
      <c r="J9" s="16"/>
    </row>
    <row r="10" spans="2:10" ht="61.2" customHeight="1" thickBot="1" x14ac:dyDescent="0.35">
      <c r="B10" s="9" t="s">
        <v>31</v>
      </c>
      <c r="C10" s="2">
        <v>1</v>
      </c>
      <c r="D10" s="13" t="s">
        <v>21</v>
      </c>
      <c r="E10" s="1">
        <v>21060</v>
      </c>
      <c r="F10" s="4">
        <f t="shared" si="0"/>
        <v>21060</v>
      </c>
      <c r="G10" s="3"/>
      <c r="H10" s="3"/>
      <c r="I10" s="3"/>
      <c r="J10" s="16"/>
    </row>
    <row r="11" spans="2:10" ht="61.2" customHeight="1" thickBot="1" x14ac:dyDescent="0.35">
      <c r="B11" s="17" t="s">
        <v>27</v>
      </c>
      <c r="C11" s="2">
        <v>1</v>
      </c>
      <c r="D11" s="17" t="s">
        <v>21</v>
      </c>
      <c r="E11" s="1">
        <v>25600</v>
      </c>
      <c r="F11" s="4">
        <f t="shared" si="0"/>
        <v>25600</v>
      </c>
      <c r="G11" s="17"/>
      <c r="H11" s="17"/>
      <c r="I11" s="17"/>
      <c r="J11" s="16"/>
    </row>
    <row r="12" spans="2:10" ht="61.2" customHeight="1" thickBot="1" x14ac:dyDescent="0.35">
      <c r="B12" s="17" t="s">
        <v>29</v>
      </c>
      <c r="C12" s="2">
        <v>1</v>
      </c>
      <c r="D12" s="17" t="s">
        <v>21</v>
      </c>
      <c r="E12" s="1">
        <v>5050</v>
      </c>
      <c r="F12" s="4">
        <f t="shared" si="0"/>
        <v>5050</v>
      </c>
      <c r="G12" s="17"/>
      <c r="H12" s="17"/>
      <c r="I12" s="17"/>
      <c r="J12" s="16"/>
    </row>
    <row r="13" spans="2:10" ht="61.2" customHeight="1" thickBot="1" x14ac:dyDescent="0.35">
      <c r="B13" s="17" t="s">
        <v>28</v>
      </c>
      <c r="C13" s="2">
        <v>1</v>
      </c>
      <c r="D13" s="17" t="s">
        <v>21</v>
      </c>
      <c r="E13" s="1">
        <v>9900</v>
      </c>
      <c r="F13" s="4">
        <f t="shared" si="0"/>
        <v>9900</v>
      </c>
      <c r="G13" s="17"/>
      <c r="H13" s="17"/>
      <c r="I13" s="17"/>
      <c r="J13" s="16"/>
    </row>
    <row r="14" spans="2:10" ht="31.8" thickBot="1" x14ac:dyDescent="0.35">
      <c r="B14" s="2" t="s">
        <v>23</v>
      </c>
      <c r="C14" s="2">
        <v>26</v>
      </c>
      <c r="D14" s="13" t="s">
        <v>21</v>
      </c>
      <c r="E14" s="1">
        <v>1850</v>
      </c>
      <c r="F14" s="4">
        <f t="shared" si="0"/>
        <v>48100</v>
      </c>
      <c r="G14" s="3"/>
      <c r="H14" s="3"/>
      <c r="I14" s="3"/>
      <c r="J14" s="16"/>
    </row>
    <row r="15" spans="2:10" ht="16.2" thickBot="1" x14ac:dyDescent="0.35">
      <c r="B15" s="9" t="s">
        <v>24</v>
      </c>
      <c r="C15" s="8">
        <v>40</v>
      </c>
      <c r="D15" s="10" t="s">
        <v>21</v>
      </c>
      <c r="E15" s="1">
        <v>150</v>
      </c>
      <c r="F15" s="4">
        <f t="shared" si="0"/>
        <v>6000</v>
      </c>
      <c r="G15" s="8"/>
      <c r="H15" s="8"/>
      <c r="I15" s="8"/>
    </row>
    <row r="16" spans="2:10" ht="16.2" thickBot="1" x14ac:dyDescent="0.35">
      <c r="B16" s="14" t="s">
        <v>25</v>
      </c>
      <c r="C16" s="14">
        <v>16</v>
      </c>
      <c r="D16" s="14" t="s">
        <v>26</v>
      </c>
      <c r="E16" s="1">
        <v>400</v>
      </c>
      <c r="F16" s="4">
        <f t="shared" si="0"/>
        <v>6400</v>
      </c>
      <c r="G16" s="14"/>
      <c r="H16" s="14"/>
      <c r="I16" s="14"/>
    </row>
    <row r="17" spans="2:9" ht="16.2" thickBot="1" x14ac:dyDescent="0.35">
      <c r="B17" s="2" t="s">
        <v>11</v>
      </c>
      <c r="C17" s="3"/>
      <c r="D17" s="10"/>
      <c r="E17" s="4"/>
      <c r="F17" s="4">
        <f>(SUM(F7:F15))*0.25</f>
        <v>66802.5</v>
      </c>
      <c r="G17" s="3"/>
      <c r="H17" s="3"/>
      <c r="I17" s="3"/>
    </row>
    <row r="18" spans="2:9" ht="16.2" thickBot="1" x14ac:dyDescent="0.35">
      <c r="B18" s="2" t="s">
        <v>13</v>
      </c>
      <c r="C18" s="3"/>
      <c r="D18" s="10"/>
      <c r="E18" s="4"/>
      <c r="F18" s="4">
        <v>10000</v>
      </c>
      <c r="G18" s="3"/>
      <c r="H18" s="3"/>
      <c r="I18" s="3"/>
    </row>
    <row r="19" spans="2:9" ht="16.2" thickBot="1" x14ac:dyDescent="0.35">
      <c r="B19" s="3" t="s">
        <v>12</v>
      </c>
      <c r="C19" s="3"/>
      <c r="D19" s="10"/>
      <c r="E19" s="4"/>
      <c r="F19" s="4">
        <v>6000</v>
      </c>
      <c r="G19" s="3"/>
      <c r="H19" s="3"/>
      <c r="I19" s="3"/>
    </row>
    <row r="20" spans="2:9" ht="47.4" thickBot="1" x14ac:dyDescent="0.35">
      <c r="B20" s="2" t="s">
        <v>14</v>
      </c>
      <c r="C20" s="3"/>
      <c r="D20" s="10"/>
      <c r="E20" s="4"/>
      <c r="F20" s="4">
        <f>(SUM(F7:F19))*0.0421</f>
        <v>15004.966249999999</v>
      </c>
      <c r="G20" s="3"/>
      <c r="H20" s="3"/>
      <c r="I20" s="3"/>
    </row>
    <row r="21" spans="2:9" ht="16.2" thickBot="1" x14ac:dyDescent="0.35">
      <c r="B21" s="2" t="s">
        <v>8</v>
      </c>
      <c r="C21" s="3"/>
      <c r="D21" s="10"/>
      <c r="E21" s="4"/>
      <c r="F21" s="4">
        <v>3000</v>
      </c>
      <c r="G21" s="3"/>
      <c r="H21" s="3"/>
      <c r="I21" s="3"/>
    </row>
    <row r="22" spans="2:9" ht="16.2" thickBot="1" x14ac:dyDescent="0.35">
      <c r="B22" s="2" t="s">
        <v>15</v>
      </c>
      <c r="C22" s="3"/>
      <c r="D22" s="10"/>
      <c r="E22" s="4"/>
      <c r="F22" s="4">
        <v>3000</v>
      </c>
      <c r="G22" s="3"/>
      <c r="H22" s="3"/>
      <c r="I22" s="3"/>
    </row>
    <row r="23" spans="2:9" ht="16.2" thickBot="1" x14ac:dyDescent="0.35">
      <c r="B23" s="2" t="s">
        <v>9</v>
      </c>
      <c r="C23" s="3"/>
      <c r="D23" s="10"/>
      <c r="E23" s="4"/>
      <c r="F23" s="4">
        <v>2000</v>
      </c>
      <c r="G23" s="3"/>
      <c r="H23" s="3"/>
      <c r="I23" s="3"/>
    </row>
    <row r="24" spans="2:9" ht="16.2" thickBot="1" x14ac:dyDescent="0.35">
      <c r="B24" s="2" t="s">
        <v>10</v>
      </c>
      <c r="C24" s="3"/>
      <c r="D24" s="10"/>
      <c r="E24" s="4"/>
      <c r="F24" s="4">
        <f>(SUM(F7:F19))*0.025</f>
        <v>8910.3125</v>
      </c>
      <c r="G24" s="3"/>
      <c r="H24" s="3"/>
      <c r="I24" s="3"/>
    </row>
    <row r="25" spans="2:9" ht="16.2" thickBot="1" x14ac:dyDescent="0.35">
      <c r="B25" s="2" t="s">
        <v>16</v>
      </c>
      <c r="C25" s="3"/>
      <c r="D25" s="10"/>
      <c r="E25" s="4"/>
      <c r="F25" s="4">
        <f>(SUM(F7:F19))*0.0123</f>
        <v>4383.8737499999997</v>
      </c>
      <c r="G25" s="3"/>
      <c r="H25" s="3"/>
      <c r="I25" s="3"/>
    </row>
    <row r="26" spans="2:9" ht="16.2" thickBot="1" x14ac:dyDescent="0.35">
      <c r="B26" s="2" t="s">
        <v>17</v>
      </c>
      <c r="C26" s="3"/>
      <c r="D26" s="10"/>
      <c r="E26" s="4"/>
      <c r="F26" s="4">
        <f>(SUM(F7:F19))*0.074</f>
        <v>26374.524999999998</v>
      </c>
      <c r="G26" s="3"/>
      <c r="H26" s="3"/>
      <c r="I26" s="3"/>
    </row>
    <row r="27" spans="2:9" ht="31.8" thickBot="1" x14ac:dyDescent="0.35">
      <c r="B27" s="5" t="s">
        <v>18</v>
      </c>
      <c r="C27" s="6"/>
      <c r="D27" s="6"/>
      <c r="E27" s="7"/>
      <c r="F27" s="4">
        <v>41913.82</v>
      </c>
      <c r="G27" s="6"/>
      <c r="H27" s="6"/>
      <c r="I27" s="6"/>
    </row>
    <row r="28" spans="2:9" ht="16.2" thickBot="1" x14ac:dyDescent="0.35">
      <c r="B28" s="5" t="s">
        <v>19</v>
      </c>
      <c r="C28" s="6"/>
      <c r="D28" s="6"/>
      <c r="E28" s="6"/>
      <c r="F28" s="7">
        <f>SUM(F7:F27)</f>
        <v>460999.99750000006</v>
      </c>
      <c r="G28" s="6"/>
      <c r="H28" s="6"/>
      <c r="I28" s="6"/>
    </row>
    <row r="30" spans="2:9" x14ac:dyDescent="0.3">
      <c r="F30" s="12"/>
    </row>
  </sheetData>
  <mergeCells count="5">
    <mergeCell ref="B2:I2"/>
    <mergeCell ref="B3:I3"/>
    <mergeCell ref="B5:B6"/>
    <mergeCell ref="C5:F5"/>
    <mergeCell ref="G5:I5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mitek86</dc:creator>
  <cp:lastModifiedBy>mitek86</cp:lastModifiedBy>
  <cp:lastPrinted>2018-09-04T15:26:28Z</cp:lastPrinted>
  <dcterms:created xsi:type="dcterms:W3CDTF">2018-09-04T13:00:28Z</dcterms:created>
  <dcterms:modified xsi:type="dcterms:W3CDTF">2021-09-23T11:56:27Z</dcterms:modified>
</cp:coreProperties>
</file>